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Default Extension="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-20" yWindow="-20" windowWidth="24800" windowHeight="15300"/>
  </bookViews>
  <sheets>
    <sheet name="Worldwide" sheetId="1" r:id="rId1"/>
    <sheet name="China + USA" sheetId="2" r:id="rId2"/>
    <sheet name="Sheet3" sheetId="3" r:id="rId3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6" i="2"/>
  <c r="E23"/>
  <c r="B27"/>
  <c r="B29"/>
  <c r="D26"/>
  <c r="B10"/>
  <c r="B12"/>
  <c r="B17"/>
  <c r="B19"/>
  <c r="B21"/>
  <c r="D14"/>
  <c r="D17"/>
  <c r="B10" i="1"/>
  <c r="B12"/>
  <c r="B26"/>
  <c r="E23"/>
  <c r="B17"/>
  <c r="B19"/>
  <c r="B21"/>
  <c r="D14"/>
  <c r="D17"/>
  <c r="B27"/>
  <c r="B29"/>
  <c r="D26"/>
</calcChain>
</file>

<file path=xl/sharedStrings.xml><?xml version="1.0" encoding="utf-8"?>
<sst xmlns="http://schemas.openxmlformats.org/spreadsheetml/2006/main" count="70" uniqueCount="34">
  <si>
    <t>Number of Categories:</t>
  </si>
  <si>
    <t>Profile Study Testing</t>
  </si>
  <si>
    <t>Quarterly Tests for Year 1</t>
  </si>
  <si>
    <t>Initial Certification Test</t>
  </si>
  <si>
    <t>Manufactuing Review (Visit)</t>
  </si>
  <si>
    <t>Step 1A: Achieving Certification</t>
  </si>
  <si>
    <t>Step 1B: First Full Year in the Program</t>
  </si>
  <si>
    <t>Licensing + Administrative Fee to GREENGUARD</t>
  </si>
  <si>
    <t>SUB TOTAL</t>
  </si>
  <si>
    <t>INITIAL INVOICE SET FOR ACHIEVEMENT and YEAR 1</t>
  </si>
  <si>
    <t>60% INVOICE 1 - to be paid upon signing of contract</t>
  </si>
  <si>
    <t>40% INVOICE 2 - to be paid upon awarding of certification</t>
  </si>
  <si>
    <t>STEP 2: Year 2 and Each Recurring Year</t>
  </si>
  <si>
    <t>Annual Certification Test</t>
  </si>
  <si>
    <t>Quarterly Tests for Year 2</t>
  </si>
  <si>
    <t>100% INVOICE 3 - to be paid at the end of Year 1 but before Annual Certification Test</t>
  </si>
  <si>
    <t>Application Fee to GREENGUARD ($3000 total/50% applied in Step 1A)</t>
  </si>
  <si>
    <t>Application Fee to GREENGUARD ($3000 total/remaining 50% in Step 1B)</t>
  </si>
  <si>
    <t>YEAR 2 (and 3 and 4…..)</t>
  </si>
  <si>
    <t>Company Size</t>
  </si>
  <si>
    <t>"x" In Box That Applies</t>
  </si>
  <si>
    <t>Small Certification Test</t>
  </si>
  <si>
    <t>Intermediate Certification Test</t>
  </si>
  <si>
    <t>Large Certification Test</t>
  </si>
  <si>
    <t>Base License Fee</t>
  </si>
  <si>
    <t>Administrative Fee</t>
  </si>
  <si>
    <t>Total License + Administrative Fee</t>
  </si>
  <si>
    <t>$0 - $10 MM</t>
    <phoneticPr fontId="0" type="noConversion"/>
  </si>
  <si>
    <t>x</t>
  </si>
  <si>
    <t>Pricing Estimate for Innoplan Shanghai (Worldwide)</t>
    <phoneticPr fontId="0" type="noConversion"/>
  </si>
  <si>
    <t>The Fee for each additional year would be $27,900 to be billed annually</t>
    <phoneticPr fontId="0" type="noConversion"/>
  </si>
  <si>
    <t>Required Small Chamber Profile Study Tests</t>
  </si>
  <si>
    <t>Required Intermediate Chamber Profile Study Tests</t>
  </si>
  <si>
    <t>Pricing Estimate for Innoplan Shanghai (USA + China Only)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</si>
</sst>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12"/>
      <name val="Arial"/>
      <family val="2"/>
    </font>
    <font>
      <b/>
      <sz val="8"/>
      <color indexed="12"/>
      <name val="Arial"/>
      <family val="2"/>
    </font>
    <font>
      <b/>
      <sz val="8"/>
      <name val="Engravers MT"/>
    </font>
    <font>
      <b/>
      <sz val="8"/>
      <color indexed="13"/>
      <name val="Arial"/>
      <family val="2"/>
    </font>
    <font>
      <b/>
      <sz val="9"/>
      <color indexed="3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Fill="1"/>
    <xf numFmtId="0" fontId="5" fillId="0" borderId="0" xfId="0" applyFont="1" applyFill="1"/>
    <xf numFmtId="0" fontId="5" fillId="0" borderId="0" xfId="0" applyFont="1"/>
    <xf numFmtId="164" fontId="2" fillId="0" borderId="0" xfId="1" applyNumberFormat="1" applyFont="1"/>
    <xf numFmtId="164" fontId="2" fillId="0" borderId="0" xfId="0" applyNumberFormat="1" applyFont="1"/>
    <xf numFmtId="164" fontId="3" fillId="0" borderId="0" xfId="0" applyNumberFormat="1" applyFont="1"/>
    <xf numFmtId="0" fontId="3" fillId="2" borderId="0" xfId="0" applyFont="1" applyFill="1" applyAlignment="1">
      <alignment horizontal="right"/>
    </xf>
    <xf numFmtId="164" fontId="3" fillId="2" borderId="0" xfId="0" applyNumberFormat="1" applyFont="1" applyFill="1"/>
    <xf numFmtId="0" fontId="3" fillId="3" borderId="1" xfId="0" applyFont="1" applyFill="1" applyBorder="1"/>
    <xf numFmtId="164" fontId="3" fillId="3" borderId="2" xfId="0" applyNumberFormat="1" applyFont="1" applyFill="1" applyBorder="1"/>
    <xf numFmtId="0" fontId="3" fillId="3" borderId="1" xfId="0" applyFont="1" applyFill="1" applyBorder="1" applyAlignment="1">
      <alignment horizontal="right"/>
    </xf>
    <xf numFmtId="164" fontId="2" fillId="0" borderId="0" xfId="1" applyNumberFormat="1" applyFont="1" applyFill="1"/>
    <xf numFmtId="0" fontId="6" fillId="0" borderId="0" xfId="0" applyFont="1"/>
    <xf numFmtId="164" fontId="7" fillId="4" borderId="3" xfId="1" applyNumberFormat="1" applyFont="1" applyFill="1" applyBorder="1"/>
    <xf numFmtId="164" fontId="7" fillId="4" borderId="3" xfId="0" applyNumberFormat="1" applyFont="1" applyFill="1" applyBorder="1"/>
    <xf numFmtId="0" fontId="3" fillId="0" borderId="0" xfId="0" applyFont="1" applyAlignment="1" applyProtection="1">
      <alignment horizontal="center"/>
      <protection locked="0"/>
    </xf>
    <xf numFmtId="0" fontId="8" fillId="4" borderId="4" xfId="0" applyFont="1" applyFill="1" applyBorder="1" applyAlignment="1" applyProtection="1">
      <alignment horizontal="center"/>
    </xf>
    <xf numFmtId="0" fontId="2" fillId="0" borderId="0" xfId="0" applyFont="1" applyProtection="1">
      <protection locked="0"/>
    </xf>
    <xf numFmtId="0" fontId="2" fillId="5" borderId="3" xfId="0" applyFont="1" applyFill="1" applyBorder="1" applyAlignment="1" applyProtection="1">
      <alignment horizontal="center"/>
      <protection locked="0"/>
    </xf>
    <xf numFmtId="44" fontId="2" fillId="0" borderId="0" xfId="1" applyFont="1" applyProtection="1"/>
    <xf numFmtId="0" fontId="2" fillId="0" borderId="0" xfId="0" applyFont="1" applyAlignment="1">
      <alignment horizontal="center"/>
    </xf>
    <xf numFmtId="0" fontId="3" fillId="0" borderId="4" xfId="0" applyFont="1" applyBorder="1" applyProtection="1">
      <protection locked="0"/>
    </xf>
    <xf numFmtId="164" fontId="3" fillId="6" borderId="5" xfId="0" applyNumberFormat="1" applyFont="1" applyFill="1" applyBorder="1"/>
    <xf numFmtId="164" fontId="3" fillId="7" borderId="5" xfId="0" applyNumberFormat="1" applyFont="1" applyFill="1" applyBorder="1"/>
    <xf numFmtId="0" fontId="3" fillId="0" borderId="6" xfId="0" applyFont="1" applyBorder="1" applyAlignment="1" applyProtection="1">
      <alignment wrapText="1"/>
      <protection locked="0"/>
    </xf>
    <xf numFmtId="164" fontId="3" fillId="0" borderId="7" xfId="0" applyNumberFormat="1" applyFont="1" applyBorder="1"/>
    <xf numFmtId="0" fontId="3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 applyAlignment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14</xdr:row>
      <xdr:rowOff>0</xdr:rowOff>
    </xdr:from>
    <xdr:to>
      <xdr:col>3</xdr:col>
      <xdr:colOff>0</xdr:colOff>
      <xdr:row>20</xdr:row>
      <xdr:rowOff>76200</xdr:rowOff>
    </xdr:to>
    <xdr:sp macro="" textlink="">
      <xdr:nvSpPr>
        <xdr:cNvPr id="1196" name="Line 1"/>
        <xdr:cNvSpPr>
          <a:spLocks noChangeShapeType="1"/>
        </xdr:cNvSpPr>
      </xdr:nvSpPr>
      <xdr:spPr bwMode="auto">
        <a:xfrm flipV="1">
          <a:off x="4448175" y="2286000"/>
          <a:ext cx="552450" cy="1057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57150</xdr:colOff>
      <xdr:row>17</xdr:row>
      <xdr:rowOff>9525</xdr:rowOff>
    </xdr:from>
    <xdr:to>
      <xdr:col>3</xdr:col>
      <xdr:colOff>0</xdr:colOff>
      <xdr:row>20</xdr:row>
      <xdr:rowOff>76200</xdr:rowOff>
    </xdr:to>
    <xdr:sp macro="" textlink="">
      <xdr:nvSpPr>
        <xdr:cNvPr id="1197" name="Line 2"/>
        <xdr:cNvSpPr>
          <a:spLocks noChangeShapeType="1"/>
        </xdr:cNvSpPr>
      </xdr:nvSpPr>
      <xdr:spPr bwMode="auto">
        <a:xfrm flipV="1">
          <a:off x="4448175" y="2781300"/>
          <a:ext cx="552450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0</xdr:colOff>
      <xdr:row>26</xdr:row>
      <xdr:rowOff>0</xdr:rowOff>
    </xdr:from>
    <xdr:to>
      <xdr:col>3</xdr:col>
      <xdr:colOff>9525</xdr:colOff>
      <xdr:row>28</xdr:row>
      <xdr:rowOff>85725</xdr:rowOff>
    </xdr:to>
    <xdr:sp macro="" textlink="">
      <xdr:nvSpPr>
        <xdr:cNvPr id="1198" name="Line 3"/>
        <xdr:cNvSpPr>
          <a:spLocks noChangeShapeType="1"/>
        </xdr:cNvSpPr>
      </xdr:nvSpPr>
      <xdr:spPr bwMode="auto">
        <a:xfrm flipV="1">
          <a:off x="4391025" y="4391025"/>
          <a:ext cx="619125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57150</xdr:colOff>
      <xdr:row>11</xdr:row>
      <xdr:rowOff>66675</xdr:rowOff>
    </xdr:from>
    <xdr:to>
      <xdr:col>2</xdr:col>
      <xdr:colOff>590550</xdr:colOff>
      <xdr:row>12</xdr:row>
      <xdr:rowOff>152400</xdr:rowOff>
    </xdr:to>
    <xdr:sp macro="" textlink="">
      <xdr:nvSpPr>
        <xdr:cNvPr id="1199" name="Line 4"/>
        <xdr:cNvSpPr>
          <a:spLocks noChangeShapeType="1"/>
        </xdr:cNvSpPr>
      </xdr:nvSpPr>
      <xdr:spPr bwMode="auto">
        <a:xfrm>
          <a:off x="4448175" y="1866900"/>
          <a:ext cx="533400" cy="247650"/>
        </a:xfrm>
        <a:prstGeom prst="line">
          <a:avLst/>
        </a:prstGeom>
        <a:noFill/>
        <a:ln w="9525" cap="rnd">
          <a:solidFill>
            <a:srgbClr val="FF0000"/>
          </a:solidFill>
          <a:prstDash val="sysDot"/>
          <a:round/>
          <a:headEnd/>
          <a:tailEnd type="triangle" w="med" len="med"/>
        </a:ln>
      </xdr:spPr>
    </xdr:sp>
    <xdr:clientData/>
  </xdr:twoCellAnchor>
  <xdr:twoCellAnchor>
    <xdr:from>
      <xdr:col>2</xdr:col>
      <xdr:colOff>9525</xdr:colOff>
      <xdr:row>16</xdr:row>
      <xdr:rowOff>85725</xdr:rowOff>
    </xdr:from>
    <xdr:to>
      <xdr:col>2</xdr:col>
      <xdr:colOff>600075</xdr:colOff>
      <xdr:row>18</xdr:row>
      <xdr:rowOff>85725</xdr:rowOff>
    </xdr:to>
    <xdr:sp macro="" textlink="">
      <xdr:nvSpPr>
        <xdr:cNvPr id="1200" name="Line 5"/>
        <xdr:cNvSpPr>
          <a:spLocks noChangeShapeType="1"/>
        </xdr:cNvSpPr>
      </xdr:nvSpPr>
      <xdr:spPr bwMode="auto">
        <a:xfrm flipV="1">
          <a:off x="4400550" y="2695575"/>
          <a:ext cx="590550" cy="323850"/>
        </a:xfrm>
        <a:prstGeom prst="line">
          <a:avLst/>
        </a:prstGeom>
        <a:noFill/>
        <a:ln w="9525" cap="rnd">
          <a:solidFill>
            <a:srgbClr val="FF0000"/>
          </a:solidFill>
          <a:prstDash val="sysDot"/>
          <a:round/>
          <a:headEnd/>
          <a:tailEnd type="triangle" w="med" len="med"/>
        </a:ln>
      </xdr:spPr>
    </xdr:sp>
    <xdr:clientData/>
  </xdr:twoCellAnchor>
  <xdr:twoCellAnchor>
    <xdr:from>
      <xdr:col>2</xdr:col>
      <xdr:colOff>1270</xdr:colOff>
      <xdr:row>16</xdr:row>
      <xdr:rowOff>136524</xdr:rowOff>
    </xdr:from>
    <xdr:to>
      <xdr:col>3</xdr:col>
      <xdr:colOff>1319</xdr:colOff>
      <xdr:row>21</xdr:row>
      <xdr:rowOff>82930</xdr:rowOff>
    </xdr:to>
    <xdr:cxnSp macro="">
      <xdr:nvCxnSpPr>
        <xdr:cNvPr id="13" name="Straight Arrow Connector 12"/>
        <xdr:cNvCxnSpPr/>
      </xdr:nvCxnSpPr>
      <xdr:spPr bwMode="auto">
        <a:xfrm rot="16200000" flipH="1">
          <a:off x="4305301" y="2800348"/>
          <a:ext cx="771523" cy="619125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561976</xdr:colOff>
      <xdr:row>21</xdr:row>
      <xdr:rowOff>117475</xdr:rowOff>
    </xdr:from>
    <xdr:to>
      <xdr:col>2</xdr:col>
      <xdr:colOff>603587</xdr:colOff>
      <xdr:row>26</xdr:row>
      <xdr:rowOff>123910</xdr:rowOff>
    </xdr:to>
    <xdr:cxnSp macro="">
      <xdr:nvCxnSpPr>
        <xdr:cNvPr id="15" name="Straight Arrow Connector 14"/>
        <xdr:cNvCxnSpPr/>
      </xdr:nvCxnSpPr>
      <xdr:spPr bwMode="auto">
        <a:xfrm rot="5400000" flipH="1" flipV="1">
          <a:off x="4271963" y="3633788"/>
          <a:ext cx="809625" cy="609600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14</xdr:row>
      <xdr:rowOff>0</xdr:rowOff>
    </xdr:from>
    <xdr:to>
      <xdr:col>3</xdr:col>
      <xdr:colOff>0</xdr:colOff>
      <xdr:row>20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4448175" y="2286000"/>
          <a:ext cx="552450" cy="1057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57150</xdr:colOff>
      <xdr:row>17</xdr:row>
      <xdr:rowOff>9525</xdr:rowOff>
    </xdr:from>
    <xdr:to>
      <xdr:col>3</xdr:col>
      <xdr:colOff>0</xdr:colOff>
      <xdr:row>20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4448175" y="2781300"/>
          <a:ext cx="552450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0</xdr:colOff>
      <xdr:row>26</xdr:row>
      <xdr:rowOff>0</xdr:rowOff>
    </xdr:from>
    <xdr:to>
      <xdr:col>3</xdr:col>
      <xdr:colOff>9525</xdr:colOff>
      <xdr:row>28</xdr:row>
      <xdr:rowOff>85725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4391025" y="4391025"/>
          <a:ext cx="619125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57150</xdr:colOff>
      <xdr:row>11</xdr:row>
      <xdr:rowOff>66675</xdr:rowOff>
    </xdr:from>
    <xdr:to>
      <xdr:col>2</xdr:col>
      <xdr:colOff>590550</xdr:colOff>
      <xdr:row>12</xdr:row>
      <xdr:rowOff>152400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448175" y="1866900"/>
          <a:ext cx="533400" cy="247650"/>
        </a:xfrm>
        <a:prstGeom prst="line">
          <a:avLst/>
        </a:prstGeom>
        <a:noFill/>
        <a:ln w="9525" cap="rnd">
          <a:solidFill>
            <a:srgbClr val="FF0000"/>
          </a:solidFill>
          <a:prstDash val="sysDot"/>
          <a:round/>
          <a:headEnd/>
          <a:tailEnd type="triangle" w="med" len="med"/>
        </a:ln>
      </xdr:spPr>
    </xdr:sp>
    <xdr:clientData/>
  </xdr:twoCellAnchor>
  <xdr:twoCellAnchor>
    <xdr:from>
      <xdr:col>2</xdr:col>
      <xdr:colOff>9525</xdr:colOff>
      <xdr:row>16</xdr:row>
      <xdr:rowOff>85725</xdr:rowOff>
    </xdr:from>
    <xdr:to>
      <xdr:col>2</xdr:col>
      <xdr:colOff>600075</xdr:colOff>
      <xdr:row>18</xdr:row>
      <xdr:rowOff>85725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V="1">
          <a:off x="4400550" y="2695575"/>
          <a:ext cx="590550" cy="323850"/>
        </a:xfrm>
        <a:prstGeom prst="line">
          <a:avLst/>
        </a:prstGeom>
        <a:noFill/>
        <a:ln w="9525" cap="rnd">
          <a:solidFill>
            <a:srgbClr val="FF0000"/>
          </a:solidFill>
          <a:prstDash val="sysDot"/>
          <a:round/>
          <a:headEnd/>
          <a:tailEnd type="triangle" w="med" len="med"/>
        </a:ln>
      </xdr:spPr>
    </xdr:sp>
    <xdr:clientData/>
  </xdr:twoCellAnchor>
  <xdr:twoCellAnchor>
    <xdr:from>
      <xdr:col>2</xdr:col>
      <xdr:colOff>1270</xdr:colOff>
      <xdr:row>16</xdr:row>
      <xdr:rowOff>136524</xdr:rowOff>
    </xdr:from>
    <xdr:to>
      <xdr:col>3</xdr:col>
      <xdr:colOff>1319</xdr:colOff>
      <xdr:row>21</xdr:row>
      <xdr:rowOff>82930</xdr:rowOff>
    </xdr:to>
    <xdr:cxnSp macro="">
      <xdr:nvCxnSpPr>
        <xdr:cNvPr id="7" name="Straight Arrow Connector 6"/>
        <xdr:cNvCxnSpPr/>
      </xdr:nvCxnSpPr>
      <xdr:spPr bwMode="auto">
        <a:xfrm rot="16200000" flipH="1">
          <a:off x="4309579" y="2829090"/>
          <a:ext cx="775081" cy="609649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561976</xdr:colOff>
      <xdr:row>21</xdr:row>
      <xdr:rowOff>117475</xdr:rowOff>
    </xdr:from>
    <xdr:to>
      <xdr:col>2</xdr:col>
      <xdr:colOff>603587</xdr:colOff>
      <xdr:row>26</xdr:row>
      <xdr:rowOff>123910</xdr:rowOff>
    </xdr:to>
    <xdr:cxnSp macro="">
      <xdr:nvCxnSpPr>
        <xdr:cNvPr id="8" name="Straight Arrow Connector 7"/>
        <xdr:cNvCxnSpPr/>
      </xdr:nvCxnSpPr>
      <xdr:spPr bwMode="auto">
        <a:xfrm rot="5400000" flipH="1" flipV="1">
          <a:off x="4194301" y="3714625"/>
          <a:ext cx="958935" cy="641686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L31"/>
  <sheetViews>
    <sheetView tabSelected="1" zoomScale="125" workbookViewId="0">
      <selection sqref="A1:J1048576"/>
    </sheetView>
  </sheetViews>
  <sheetFormatPr baseColWidth="10" defaultColWidth="8.83203125" defaultRowHeight="12"/>
  <cols>
    <col min="1" max="1" width="56.83203125" style="1" bestFit="1" customWidth="1"/>
    <col min="2" max="2" width="9" style="1" bestFit="1" customWidth="1"/>
    <col min="3" max="3" width="9.1640625" style="1" customWidth="1"/>
    <col min="4" max="4" width="22.1640625" style="1" customWidth="1"/>
    <col min="5" max="5" width="41.83203125" style="1" bestFit="1" customWidth="1"/>
    <col min="6" max="12" width="9.1640625" style="1" customWidth="1"/>
  </cols>
  <sheetData>
    <row r="1" spans="1:10">
      <c r="A1" s="15" t="s">
        <v>29</v>
      </c>
    </row>
    <row r="2" spans="1:10" ht="13" thickBot="1"/>
    <row r="3" spans="1:10" ht="13" thickBot="1">
      <c r="A3" s="4" t="s">
        <v>5</v>
      </c>
      <c r="D3" s="18" t="s">
        <v>19</v>
      </c>
      <c r="E3" s="19" t="s">
        <v>27</v>
      </c>
      <c r="F3" s="20"/>
      <c r="G3" s="20"/>
      <c r="H3" s="20"/>
    </row>
    <row r="4" spans="1:10">
      <c r="D4" s="20"/>
      <c r="E4" s="20"/>
      <c r="F4" s="20"/>
      <c r="G4" s="20"/>
      <c r="H4" s="20"/>
    </row>
    <row r="5" spans="1:10">
      <c r="A5" s="1" t="s">
        <v>0</v>
      </c>
      <c r="B5" s="1">
        <v>1</v>
      </c>
      <c r="D5" s="18" t="s">
        <v>20</v>
      </c>
      <c r="E5" s="20"/>
      <c r="F5" s="20"/>
      <c r="G5" s="20"/>
      <c r="H5" s="20"/>
    </row>
    <row r="6" spans="1:10">
      <c r="A6" s="1" t="s">
        <v>31</v>
      </c>
      <c r="B6" s="1">
        <v>10</v>
      </c>
      <c r="D6" s="21"/>
      <c r="E6" s="22">
        <v>7000</v>
      </c>
      <c r="F6" s="32" t="s">
        <v>21</v>
      </c>
      <c r="G6" s="32"/>
      <c r="H6" s="20"/>
    </row>
    <row r="7" spans="1:10">
      <c r="A7" s="1" t="s">
        <v>32</v>
      </c>
      <c r="B7" s="1">
        <v>2</v>
      </c>
      <c r="D7" s="21"/>
      <c r="E7" s="22">
        <v>8000</v>
      </c>
      <c r="F7" s="32" t="s">
        <v>22</v>
      </c>
      <c r="G7" s="32"/>
      <c r="H7" s="32"/>
    </row>
    <row r="8" spans="1:10">
      <c r="A8" s="1" t="s">
        <v>16</v>
      </c>
      <c r="B8" s="6">
        <v>1500</v>
      </c>
      <c r="D8" s="21" t="s">
        <v>28</v>
      </c>
      <c r="E8" s="22">
        <v>11250</v>
      </c>
      <c r="F8" s="32" t="s">
        <v>23</v>
      </c>
      <c r="G8" s="32"/>
      <c r="H8" s="20"/>
      <c r="J8" s="3"/>
    </row>
    <row r="9" spans="1:10">
      <c r="A9" s="1" t="s">
        <v>4</v>
      </c>
      <c r="B9" s="6">
        <v>2000</v>
      </c>
    </row>
    <row r="10" spans="1:10">
      <c r="A10" s="1" t="s">
        <v>1</v>
      </c>
      <c r="B10" s="6">
        <f>B6*1400 + B7*2600</f>
        <v>19200</v>
      </c>
    </row>
    <row r="11" spans="1:10">
      <c r="A11" s="1" t="s">
        <v>3</v>
      </c>
      <c r="B11" s="6">
        <v>11250</v>
      </c>
    </row>
    <row r="12" spans="1:10">
      <c r="A12" s="9" t="s">
        <v>8</v>
      </c>
      <c r="B12" s="10">
        <f>SUM(B8:B11)</f>
        <v>33950</v>
      </c>
    </row>
    <row r="13" spans="1:10">
      <c r="A13" s="2"/>
      <c r="B13" s="8"/>
    </row>
    <row r="14" spans="1:10">
      <c r="A14" s="5" t="s">
        <v>6</v>
      </c>
      <c r="B14" s="7"/>
      <c r="D14" s="16">
        <f>B21*0.6</f>
        <v>29760</v>
      </c>
      <c r="E14" s="1" t="s">
        <v>10</v>
      </c>
    </row>
    <row r="15" spans="1:10">
      <c r="A15" s="5"/>
      <c r="B15" s="7"/>
      <c r="D15" s="14"/>
    </row>
    <row r="16" spans="1:10">
      <c r="A16" s="1" t="s">
        <v>17</v>
      </c>
      <c r="B16" s="7">
        <v>1500</v>
      </c>
    </row>
    <row r="17" spans="1:7">
      <c r="A17" s="1" t="s">
        <v>7</v>
      </c>
      <c r="B17" s="6">
        <f>+E23</f>
        <v>9500</v>
      </c>
      <c r="D17" s="17">
        <f>B21-D14</f>
        <v>19840</v>
      </c>
      <c r="E17" s="1" t="s">
        <v>11</v>
      </c>
    </row>
    <row r="18" spans="1:7">
      <c r="A18" s="1" t="s">
        <v>2</v>
      </c>
      <c r="B18" s="6">
        <v>4650</v>
      </c>
    </row>
    <row r="19" spans="1:7">
      <c r="A19" s="9" t="s">
        <v>8</v>
      </c>
      <c r="B19" s="10">
        <f>SUM(B16:B18)</f>
        <v>15650</v>
      </c>
    </row>
    <row r="20" spans="1:7" ht="13" thickBot="1"/>
    <row r="21" spans="1:7" ht="13" thickBot="1">
      <c r="A21" s="11" t="s">
        <v>9</v>
      </c>
      <c r="B21" s="12">
        <f>B12+B19</f>
        <v>49600</v>
      </c>
      <c r="D21" s="24" t="s">
        <v>24</v>
      </c>
      <c r="E21" s="25">
        <v>7500</v>
      </c>
    </row>
    <row r="22" spans="1:7" ht="13" thickBot="1">
      <c r="D22" s="24" t="s">
        <v>25</v>
      </c>
      <c r="E22" s="26">
        <v>2000</v>
      </c>
      <c r="F22" s="23"/>
      <c r="G22" s="23"/>
    </row>
    <row r="23" spans="1:7" ht="21" thickBot="1">
      <c r="D23" s="27" t="s">
        <v>26</v>
      </c>
      <c r="E23" s="28">
        <f>+E21+E22</f>
        <v>9500</v>
      </c>
    </row>
    <row r="24" spans="1:7">
      <c r="A24" s="5" t="s">
        <v>12</v>
      </c>
    </row>
    <row r="26" spans="1:7">
      <c r="A26" s="1" t="s">
        <v>13</v>
      </c>
      <c r="B26" s="6">
        <f>B11</f>
        <v>11250</v>
      </c>
      <c r="D26" s="17">
        <f>B29</f>
        <v>25400</v>
      </c>
      <c r="E26" s="1" t="s">
        <v>15</v>
      </c>
    </row>
    <row r="27" spans="1:7">
      <c r="A27" s="1" t="s">
        <v>7</v>
      </c>
      <c r="B27" s="6">
        <f>E23</f>
        <v>9500</v>
      </c>
    </row>
    <row r="28" spans="1:7">
      <c r="A28" s="1" t="s">
        <v>14</v>
      </c>
      <c r="B28" s="6">
        <v>4650</v>
      </c>
    </row>
    <row r="29" spans="1:7">
      <c r="A29" s="13" t="s">
        <v>18</v>
      </c>
      <c r="B29" s="12">
        <f>SUM(B26:B28)</f>
        <v>25400</v>
      </c>
    </row>
    <row r="31" spans="1:7">
      <c r="A31" s="30" t="s">
        <v>30</v>
      </c>
      <c r="B31" s="31"/>
    </row>
  </sheetData>
  <sheetCalcPr fullCalcOnLoad="1"/>
  <mergeCells count="4">
    <mergeCell ref="A31:B31"/>
    <mergeCell ref="F6:G6"/>
    <mergeCell ref="F7:H7"/>
    <mergeCell ref="F8:G8"/>
  </mergeCells>
  <phoneticPr fontId="0" type="noConversion"/>
  <pageMargins left="0.75" right="0.75" top="1" bottom="1" header="0.5" footer="0.5"/>
  <headerFooter alignWithMargins="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J31"/>
  <sheetViews>
    <sheetView workbookViewId="0"/>
  </sheetViews>
  <sheetFormatPr baseColWidth="10" defaultColWidth="8.83203125" defaultRowHeight="12"/>
  <cols>
    <col min="1" max="1" width="56.83203125" style="1" bestFit="1" customWidth="1"/>
    <col min="2" max="2" width="9" style="1" bestFit="1" customWidth="1"/>
    <col min="3" max="3" width="9.1640625" style="1" customWidth="1"/>
    <col min="4" max="4" width="22.1640625" style="1" customWidth="1"/>
    <col min="5" max="5" width="41.83203125" style="1" bestFit="1" customWidth="1"/>
    <col min="6" max="10" width="9.1640625" style="1" customWidth="1"/>
  </cols>
  <sheetData>
    <row r="1" spans="1:10">
      <c r="A1" s="15" t="s">
        <v>33</v>
      </c>
    </row>
    <row r="2" spans="1:10" ht="13" thickBot="1"/>
    <row r="3" spans="1:10" ht="13" thickBot="1">
      <c r="A3" s="4" t="s">
        <v>5</v>
      </c>
      <c r="D3" s="18" t="s">
        <v>19</v>
      </c>
      <c r="E3" s="19" t="s">
        <v>27</v>
      </c>
      <c r="F3" s="20"/>
      <c r="G3" s="20"/>
      <c r="H3" s="20"/>
    </row>
    <row r="4" spans="1:10">
      <c r="D4" s="20"/>
      <c r="E4" s="20"/>
      <c r="F4" s="20"/>
      <c r="G4" s="20"/>
      <c r="H4" s="20"/>
    </row>
    <row r="5" spans="1:10">
      <c r="A5" s="1" t="s">
        <v>0</v>
      </c>
      <c r="B5" s="1">
        <v>1</v>
      </c>
      <c r="D5" s="18" t="s">
        <v>20</v>
      </c>
      <c r="E5" s="20"/>
      <c r="F5" s="20"/>
      <c r="G5" s="20"/>
      <c r="H5" s="20"/>
    </row>
    <row r="6" spans="1:10">
      <c r="A6" s="1" t="s">
        <v>31</v>
      </c>
      <c r="B6" s="1">
        <v>10</v>
      </c>
      <c r="D6" s="21"/>
      <c r="E6" s="22">
        <v>7000</v>
      </c>
      <c r="F6" s="32" t="s">
        <v>21</v>
      </c>
      <c r="G6" s="32"/>
      <c r="H6" s="20"/>
    </row>
    <row r="7" spans="1:10">
      <c r="A7" s="1" t="s">
        <v>32</v>
      </c>
      <c r="B7" s="1">
        <v>2</v>
      </c>
      <c r="D7" s="21"/>
      <c r="E7" s="22">
        <v>8000</v>
      </c>
      <c r="F7" s="32" t="s">
        <v>22</v>
      </c>
      <c r="G7" s="32"/>
      <c r="H7" s="32"/>
    </row>
    <row r="8" spans="1:10">
      <c r="A8" s="1" t="s">
        <v>16</v>
      </c>
      <c r="B8" s="6">
        <v>1500</v>
      </c>
      <c r="D8" s="21" t="s">
        <v>28</v>
      </c>
      <c r="E8" s="22">
        <v>11250</v>
      </c>
      <c r="F8" s="32" t="s">
        <v>23</v>
      </c>
      <c r="G8" s="32"/>
      <c r="H8" s="20"/>
      <c r="J8" s="3"/>
    </row>
    <row r="9" spans="1:10">
      <c r="A9" s="1" t="s">
        <v>4</v>
      </c>
      <c r="B9" s="6">
        <v>2000</v>
      </c>
    </row>
    <row r="10" spans="1:10">
      <c r="A10" s="1" t="s">
        <v>1</v>
      </c>
      <c r="B10" s="6">
        <f>B6*1400 + B7*2600</f>
        <v>19200</v>
      </c>
    </row>
    <row r="11" spans="1:10">
      <c r="A11" s="1" t="s">
        <v>3</v>
      </c>
      <c r="B11" s="6">
        <v>11250</v>
      </c>
    </row>
    <row r="12" spans="1:10">
      <c r="A12" s="9" t="s">
        <v>8</v>
      </c>
      <c r="B12" s="10">
        <f>SUM(B8:B11)</f>
        <v>33950</v>
      </c>
    </row>
    <row r="13" spans="1:10">
      <c r="A13" s="2"/>
      <c r="B13" s="8"/>
    </row>
    <row r="14" spans="1:10">
      <c r="A14" s="5" t="s">
        <v>6</v>
      </c>
      <c r="B14" s="7"/>
      <c r="D14" s="16">
        <f>B21*0.6</f>
        <v>27060</v>
      </c>
      <c r="E14" s="1" t="s">
        <v>10</v>
      </c>
    </row>
    <row r="15" spans="1:10">
      <c r="A15" s="5"/>
      <c r="B15" s="7"/>
      <c r="D15" s="14"/>
    </row>
    <row r="16" spans="1:10">
      <c r="A16" s="1" t="s">
        <v>17</v>
      </c>
      <c r="B16" s="7">
        <v>1500</v>
      </c>
    </row>
    <row r="17" spans="1:7">
      <c r="A17" s="1" t="s">
        <v>7</v>
      </c>
      <c r="B17" s="6">
        <f>+E23</f>
        <v>5000</v>
      </c>
      <c r="D17" s="17">
        <f>B21-D14</f>
        <v>18040</v>
      </c>
      <c r="E17" s="1" t="s">
        <v>11</v>
      </c>
    </row>
    <row r="18" spans="1:7">
      <c r="A18" s="1" t="s">
        <v>2</v>
      </c>
      <c r="B18" s="6">
        <v>4650</v>
      </c>
    </row>
    <row r="19" spans="1:7">
      <c r="A19" s="9" t="s">
        <v>8</v>
      </c>
      <c r="B19" s="10">
        <f>SUM(B16:B18)</f>
        <v>11150</v>
      </c>
    </row>
    <row r="20" spans="1:7" ht="13" thickBot="1"/>
    <row r="21" spans="1:7" ht="13" thickBot="1">
      <c r="A21" s="11" t="s">
        <v>9</v>
      </c>
      <c r="B21" s="12">
        <f>B12+B19</f>
        <v>45100</v>
      </c>
      <c r="D21" s="24" t="s">
        <v>24</v>
      </c>
      <c r="E21" s="25">
        <v>3000</v>
      </c>
    </row>
    <row r="22" spans="1:7" ht="13" thickBot="1">
      <c r="D22" s="24" t="s">
        <v>25</v>
      </c>
      <c r="E22" s="26">
        <v>2000</v>
      </c>
      <c r="F22" s="23"/>
      <c r="G22" s="23"/>
    </row>
    <row r="23" spans="1:7" ht="21" thickBot="1">
      <c r="D23" s="27" t="s">
        <v>26</v>
      </c>
      <c r="E23" s="28">
        <f>+E21+E22</f>
        <v>5000</v>
      </c>
    </row>
    <row r="24" spans="1:7">
      <c r="A24" s="5" t="s">
        <v>12</v>
      </c>
    </row>
    <row r="26" spans="1:7">
      <c r="A26" s="1" t="s">
        <v>13</v>
      </c>
      <c r="B26" s="6">
        <f>B11</f>
        <v>11250</v>
      </c>
      <c r="D26" s="17">
        <f>B29</f>
        <v>20900</v>
      </c>
      <c r="E26" s="1" t="s">
        <v>15</v>
      </c>
    </row>
    <row r="27" spans="1:7">
      <c r="A27" s="1" t="s">
        <v>7</v>
      </c>
      <c r="B27" s="6">
        <f>E23</f>
        <v>5000</v>
      </c>
    </row>
    <row r="28" spans="1:7">
      <c r="A28" s="1" t="s">
        <v>14</v>
      </c>
      <c r="B28" s="6">
        <v>4650</v>
      </c>
    </row>
    <row r="29" spans="1:7">
      <c r="A29" s="29" t="s">
        <v>18</v>
      </c>
      <c r="B29" s="12">
        <f>SUM(B26:B28)</f>
        <v>20900</v>
      </c>
    </row>
    <row r="31" spans="1:7">
      <c r="A31" s="30" t="s">
        <v>30</v>
      </c>
      <c r="B31" s="31"/>
    </row>
  </sheetData>
  <sheetCalcPr fullCalcOnLoad="1"/>
  <mergeCells count="4">
    <mergeCell ref="F6:G6"/>
    <mergeCell ref="F7:H7"/>
    <mergeCell ref="F8:G8"/>
    <mergeCell ref="A31:B31"/>
  </mergeCells>
  <phoneticPr fontId="0" type="noConversion"/>
  <pageMargins left="0.75" right="0.75" top="1" bottom="1" header="0.5" footer="0.5"/>
  <headerFooter alignWithMargins="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83203125" defaultRowHeight="12"/>
  <sheetData/>
  <sheetCalcPr fullCalcOnLoad="1"/>
  <phoneticPr fontId="0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Worldwide</vt:lpstr>
      <vt:lpstr>China + USA</vt:lpstr>
      <vt:lpstr>Sheet3</vt:lpstr>
    </vt:vector>
  </TitlesOfParts>
  <Company>Air Quality Sciences,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tworthan</dc:creator>
  <cp:lastModifiedBy>Ted Revis</cp:lastModifiedBy>
  <dcterms:created xsi:type="dcterms:W3CDTF">2008-12-12T22:03:06Z</dcterms:created>
  <dcterms:modified xsi:type="dcterms:W3CDTF">2009-07-25T03:41:29Z</dcterms:modified>
</cp:coreProperties>
</file>